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Цифровые пилоны" sheetId="1" r:id="rId1"/>
  </sheets>
  <definedNames>
    <definedName name="_xlnm._FilterDatabase" localSheetId="0" hidden="1">'Цифровые пилоны'!$A$1:$U$14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R14" i="1" s="1"/>
  <c r="S14" i="1" s="1"/>
  <c r="P13" i="1"/>
  <c r="R13" i="1" s="1"/>
  <c r="S13" i="1" s="1"/>
  <c r="P12" i="1"/>
  <c r="R12" i="1" s="1"/>
  <c r="S12" i="1" s="1"/>
  <c r="P11" i="1"/>
  <c r="R11" i="1" s="1"/>
  <c r="S11" i="1" s="1"/>
  <c r="P8" i="1"/>
  <c r="P7" i="1"/>
  <c r="P6" i="1"/>
  <c r="P5" i="1"/>
  <c r="P10" i="1" l="1"/>
  <c r="R10" i="1" s="1"/>
  <c r="S10" i="1" s="1"/>
  <c r="P9" i="1"/>
  <c r="R9" i="1" s="1"/>
  <c r="S9" i="1" s="1"/>
  <c r="R8" i="1"/>
  <c r="S8" i="1" s="1"/>
  <c r="R5" i="1"/>
  <c r="S5" i="1" s="1"/>
  <c r="P3" i="1"/>
  <c r="R3" i="1" s="1"/>
  <c r="S3" i="1" s="1"/>
  <c r="P4" i="1"/>
  <c r="R4" i="1" s="1"/>
  <c r="S4" i="1" s="1"/>
  <c r="P2" i="1"/>
  <c r="R6" i="1"/>
  <c r="S6" i="1" s="1"/>
  <c r="R7" i="1"/>
  <c r="S7" i="1" s="1"/>
  <c r="R2" i="1" l="1"/>
  <c r="S2" i="1" s="1"/>
</calcChain>
</file>

<file path=xl/sharedStrings.xml><?xml version="1.0" encoding="utf-8"?>
<sst xmlns="http://schemas.openxmlformats.org/spreadsheetml/2006/main" count="203" uniqueCount="86">
  <si>
    <t>Город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</si>
  <si>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</si>
  <si>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</si>
  <si>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</si>
  <si>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</si>
  <si>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</si>
  <si>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</si>
  <si>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</si>
  <si>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</si>
  <si>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</si>
  <si>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Координаты</t>
  </si>
  <si>
    <t>Код</t>
  </si>
  <si>
    <t>Локация</t>
  </si>
  <si>
    <t>Сторона</t>
  </si>
  <si>
    <t>А</t>
  </si>
  <si>
    <t>Красноярск</t>
  </si>
  <si>
    <t>ТОК Атмосфера дома</t>
  </si>
  <si>
    <t>ТЦ Полтавский</t>
  </si>
  <si>
    <t>ТЦ Сибирский Городок</t>
  </si>
  <si>
    <t>ТЦ Зеленый</t>
  </si>
  <si>
    <t>ТК Квант</t>
  </si>
  <si>
    <t>ТРК Комсомолл</t>
  </si>
  <si>
    <t>ТЦ Солнечный</t>
  </si>
  <si>
    <t xml:space="preserve"> ул. Академика Вавилова 1 ст. 39</t>
  </si>
  <si>
    <t>ул. Полтавская, д. 38/22</t>
  </si>
  <si>
    <t xml:space="preserve"> ул. Говорова, д. 57</t>
  </si>
  <si>
    <t>ул. Мужества, д. 10</t>
  </si>
  <si>
    <t>ул. Красной Армии, д.  10</t>
  </si>
  <si>
    <t>ул. Мате Залки, д. 5</t>
  </si>
  <si>
    <t>ул. Белинского, д. 8</t>
  </si>
  <si>
    <t>ул. Молокова , д. 54</t>
  </si>
  <si>
    <t>1 этаж, возле главного входа</t>
  </si>
  <si>
    <t>1х2</t>
  </si>
  <si>
    <t>КПТЦ-1</t>
  </si>
  <si>
    <t>КПТЦ-2</t>
  </si>
  <si>
    <t>КПТЦ-3</t>
  </si>
  <si>
    <t>КПТЦ-4</t>
  </si>
  <si>
    <t>КПТЦ-5</t>
  </si>
  <si>
    <t>КПТЦ-6</t>
  </si>
  <si>
    <t>КПТЦ-7</t>
  </si>
  <si>
    <t>КПТЦ-8</t>
  </si>
  <si>
    <t>КПТЦ-9</t>
  </si>
  <si>
    <t>55.991752, 92.910262</t>
  </si>
  <si>
    <t>55.984809, 92.868571</t>
  </si>
  <si>
    <t>55.996878, 93.023449</t>
  </si>
  <si>
    <t>56.034501, 92.884345</t>
  </si>
  <si>
    <t>56.014136, 92.855994</t>
  </si>
  <si>
    <t>56.065329, 92.945610</t>
  </si>
  <si>
    <t>56.020174, 92.901413</t>
  </si>
  <si>
    <t>ул.Проспект 60 лет образования СССР, 24а</t>
  </si>
  <si>
    <t>56.041164, 92.902320</t>
  </si>
  <si>
    <t>56.115233, 92.918652</t>
  </si>
  <si>
    <t>Цифровой пилон</t>
  </si>
  <si>
    <t>Вид рекламы</t>
  </si>
  <si>
    <t>Название ТЦ</t>
  </si>
  <si>
    <t>Торговый центр</t>
  </si>
  <si>
    <t>Расположение конструкции</t>
  </si>
  <si>
    <t>Размеры, м.</t>
  </si>
  <si>
    <t>Статичная картинка, видеоролик</t>
  </si>
  <si>
    <t>Количество конструкций</t>
  </si>
  <si>
    <t>График работы</t>
  </si>
  <si>
    <t>ПН-ВС: 8:00-23:00</t>
  </si>
  <si>
    <t>ПН-ВС: 7:00-24:00</t>
  </si>
  <si>
    <t>ПН-ВС: 9:00-21:00</t>
  </si>
  <si>
    <t>ПН-ВС: 10:00-20:00</t>
  </si>
  <si>
    <t>ПН-ВС: 00:00-24:00</t>
  </si>
  <si>
    <t>Стоимость</t>
  </si>
  <si>
    <t>1х1,8</t>
  </si>
  <si>
    <t>ПН-ВС: 9:00-23:00</t>
  </si>
  <si>
    <t>ПН-ВС: 09:00-22:00</t>
  </si>
  <si>
    <t>ул. Новосибирская, 7</t>
  </si>
  <si>
    <t>ТЦ Славянский</t>
  </si>
  <si>
    <t>пр. им. Газеты «Красноярский рабочий», 120</t>
  </si>
  <si>
    <t>ТЦ Красноярье</t>
  </si>
  <si>
    <t>ул. Карла Маркса, 102</t>
  </si>
  <si>
    <t>ТЦ ЦУМ</t>
  </si>
  <si>
    <t>ул. Вавилова, 1</t>
  </si>
  <si>
    <t>ТЦ Атмосфера дома</t>
  </si>
  <si>
    <t>КПТЦ-10</t>
  </si>
  <si>
    <t>КПТЦ-11</t>
  </si>
  <si>
    <t>КПТЦ-12</t>
  </si>
  <si>
    <t>КПТЦ-13</t>
  </si>
  <si>
    <t>54.991625, 82.843893</t>
  </si>
  <si>
    <t>56.004519, 92.931237</t>
  </si>
  <si>
    <t>56.010342, 92.860432</t>
  </si>
  <si>
    <t>55.993298, 92.910594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</si>
</sst>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U1yL7EvoCI0rrQ" TargetMode="External"/><Relationship Id="rId13" Type="http://schemas.openxmlformats.org/officeDocument/2006/relationships/hyperlink" Target="https://yandex.ru/maps/-/CHg9R4~r" TargetMode="External"/><Relationship Id="rId18" Type="http://schemas.openxmlformats.org/officeDocument/2006/relationships/hyperlink" Target="https://yandex.ru/maps/-/CHg9V43R" TargetMode="External"/><Relationship Id="rId26" Type="http://schemas.openxmlformats.org/officeDocument/2006/relationships/hyperlink" Target="https://disk.yandex.ru/i/mhT6CFxSB89xAg" TargetMode="External"/><Relationship Id="rId3" Type="http://schemas.openxmlformats.org/officeDocument/2006/relationships/hyperlink" Target="https://disk.yandex.ru/i/JiW9OkxBpmyUlQ" TargetMode="External"/><Relationship Id="rId21" Type="http://schemas.openxmlformats.org/officeDocument/2006/relationships/hyperlink" Target="https://yandex.ru/maps/-/CPACeE~U" TargetMode="External"/><Relationship Id="rId7" Type="http://schemas.openxmlformats.org/officeDocument/2006/relationships/hyperlink" Target="https://disk.yandex.ru/i/yOtdnJzjWmmKiw" TargetMode="External"/><Relationship Id="rId12" Type="http://schemas.openxmlformats.org/officeDocument/2006/relationships/hyperlink" Target="https://yandex.ru/maps/-/CHg9RIp9" TargetMode="External"/><Relationship Id="rId17" Type="http://schemas.openxmlformats.org/officeDocument/2006/relationships/hyperlink" Target="https://yandex.ru/maps/-/CHg9VQ54" TargetMode="External"/><Relationship Id="rId25" Type="http://schemas.openxmlformats.org/officeDocument/2006/relationships/hyperlink" Target="https://disk.yandex.ru/i/XEuQCb8VYgjUQQ" TargetMode="External"/><Relationship Id="rId2" Type="http://schemas.openxmlformats.org/officeDocument/2006/relationships/hyperlink" Target="https://disk.yandex.ru/i/XG2BAMJEMLrmrA" TargetMode="External"/><Relationship Id="rId16" Type="http://schemas.openxmlformats.org/officeDocument/2006/relationships/hyperlink" Target="https://yandex.ru/maps/-/CHg9R85x" TargetMode="External"/><Relationship Id="rId20" Type="http://schemas.openxmlformats.org/officeDocument/2006/relationships/hyperlink" Target="https://yandex.ru/maps/-/CPACaXk4" TargetMode="External"/><Relationship Id="rId1" Type="http://schemas.openxmlformats.org/officeDocument/2006/relationships/hyperlink" Target="https://disk.yandex.ru/i/4dgeSzHkUkCx5g" TargetMode="External"/><Relationship Id="rId6" Type="http://schemas.openxmlformats.org/officeDocument/2006/relationships/hyperlink" Target="https://disk.yandex.ru/i/gQJ6Xnm5SDgRlg" TargetMode="External"/><Relationship Id="rId11" Type="http://schemas.openxmlformats.org/officeDocument/2006/relationships/hyperlink" Target="https://yandex.ru/maps/-/CHg9NTOe" TargetMode="External"/><Relationship Id="rId24" Type="http://schemas.openxmlformats.org/officeDocument/2006/relationships/hyperlink" Target="https://disk.yandex.ru/i/tex7rge09CIyHQ" TargetMode="External"/><Relationship Id="rId5" Type="http://schemas.openxmlformats.org/officeDocument/2006/relationships/hyperlink" Target="https://disk.yandex.ru/i/A5Hx8mRijpH29A" TargetMode="External"/><Relationship Id="rId15" Type="http://schemas.openxmlformats.org/officeDocument/2006/relationships/hyperlink" Target="https://yandex.ru/maps/-/CHg9RKyZ" TargetMode="External"/><Relationship Id="rId23" Type="http://schemas.openxmlformats.org/officeDocument/2006/relationships/hyperlink" Target="https://disk.yandex.ru/i/T32dnNTLBCQVlg" TargetMode="External"/><Relationship Id="rId10" Type="http://schemas.openxmlformats.org/officeDocument/2006/relationships/hyperlink" Target="https://yandex.ru/maps/-/CHg9NDIs" TargetMode="External"/><Relationship Id="rId19" Type="http://schemas.openxmlformats.org/officeDocument/2006/relationships/hyperlink" Target="https://yandex.ru/maps/-/CPACaN-f" TargetMode="External"/><Relationship Id="rId4" Type="http://schemas.openxmlformats.org/officeDocument/2006/relationships/hyperlink" Target="https://disk.yandex.ru/i/dWJrmuCNXNXVhw" TargetMode="External"/><Relationship Id="rId9" Type="http://schemas.openxmlformats.org/officeDocument/2006/relationships/hyperlink" Target="https://disk.yandex.ru/i/f1ewGEnyBZLfaQ" TargetMode="External"/><Relationship Id="rId14" Type="http://schemas.openxmlformats.org/officeDocument/2006/relationships/hyperlink" Target="https://yandex.ru/maps/-/CHg9RVos" TargetMode="External"/><Relationship Id="rId22" Type="http://schemas.openxmlformats.org/officeDocument/2006/relationships/hyperlink" Target="https://yandex.ru/maps/-/CPACeU4V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85546875" style="1" customWidth="1"/>
    <col min="4" max="4" width="19.5703125" style="1" customWidth="1"/>
    <col min="5" max="5" width="30" style="1" customWidth="1"/>
    <col min="6" max="6" width="10" style="1" customWidth="1"/>
    <col min="7" max="7" width="19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140625" style="1" customWidth="1"/>
    <col min="12" max="12" width="15.5703125" style="1" customWidth="1"/>
    <col min="13" max="13" width="14.28515625" style="1" customWidth="1"/>
    <col min="14" max="14" width="17.28515625" style="1" customWidth="1"/>
    <col min="15" max="15" width="17.85546875" style="1" customWidth="1"/>
    <col min="16" max="16" width="18.5703125" style="1" customWidth="1"/>
    <col min="17" max="17" width="16.85546875" style="3" customWidth="1"/>
    <col min="18" max="18" width="21.5703125" style="1" customWidth="1"/>
    <col min="19" max="19" width="13.85546875" style="1" customWidth="1"/>
    <col min="20" max="20" width="8.7109375" style="1" customWidth="1"/>
    <col min="21" max="21" width="19" style="2" customWidth="1"/>
    <col min="22" max="16384" width="9.140625" style="1"/>
  </cols>
  <sheetData>
    <row r="1" spans="1:21" s="3" customFormat="1" ht="25.5" x14ac:dyDescent="0.2">
      <c r="A1" s="6" t="s">
        <v>0</v>
      </c>
      <c r="B1" s="6" t="s">
        <v>53</v>
      </c>
      <c r="C1" s="6" t="s">
        <v>12</v>
      </c>
      <c r="D1" s="6" t="s">
        <v>54</v>
      </c>
      <c r="E1" s="6" t="s">
        <v>1</v>
      </c>
      <c r="F1" s="6" t="s">
        <v>3</v>
      </c>
      <c r="G1" s="6" t="s">
        <v>56</v>
      </c>
      <c r="H1" s="6" t="s">
        <v>2</v>
      </c>
      <c r="I1" s="6" t="s">
        <v>57</v>
      </c>
      <c r="J1" s="6" t="s">
        <v>13</v>
      </c>
      <c r="K1" s="6" t="s">
        <v>4</v>
      </c>
      <c r="L1" s="6" t="s">
        <v>59</v>
      </c>
      <c r="M1" s="6" t="s">
        <v>5</v>
      </c>
      <c r="N1" s="6" t="s">
        <v>6</v>
      </c>
      <c r="O1" s="6" t="s">
        <v>60</v>
      </c>
      <c r="P1" s="6" t="s">
        <v>7</v>
      </c>
      <c r="Q1" s="6" t="s">
        <v>8</v>
      </c>
      <c r="R1" s="6" t="s">
        <v>9</v>
      </c>
      <c r="S1" s="6" t="s">
        <v>66</v>
      </c>
      <c r="T1" s="6" t="s">
        <v>11</v>
      </c>
      <c r="U1" s="6" t="s">
        <v>10</v>
      </c>
    </row>
    <row r="2" spans="1:21" ht="38.25" x14ac:dyDescent="0.2">
      <c r="A2" s="4" t="s">
        <v>15</v>
      </c>
      <c r="B2" s="4" t="s">
        <v>52</v>
      </c>
      <c r="C2" s="4" t="s">
        <v>55</v>
      </c>
      <c r="D2" s="4" t="s">
        <v>16</v>
      </c>
      <c r="E2" s="7" t="s">
        <v>23</v>
      </c>
      <c r="F2" s="9" t="s">
        <v>3</v>
      </c>
      <c r="G2" s="4" t="s">
        <v>31</v>
      </c>
      <c r="H2" s="9" t="s">
        <v>2</v>
      </c>
      <c r="I2" s="7" t="s">
        <v>67</v>
      </c>
      <c r="J2" s="7" t="s">
        <v>14</v>
      </c>
      <c r="K2" s="4" t="s">
        <v>58</v>
      </c>
      <c r="L2" s="8">
        <v>1</v>
      </c>
      <c r="M2" s="4">
        <v>10</v>
      </c>
      <c r="N2" s="4">
        <v>20</v>
      </c>
      <c r="O2" s="4" t="s">
        <v>61</v>
      </c>
      <c r="P2" s="4">
        <f>15*N2</f>
        <v>300</v>
      </c>
      <c r="Q2" s="8">
        <v>15</v>
      </c>
      <c r="R2" s="4">
        <f t="shared" ref="R2:R10" si="0">Q2*P2</f>
        <v>4500</v>
      </c>
      <c r="S2" s="5">
        <f>0.15*M2*R2</f>
        <v>6750</v>
      </c>
      <c r="T2" s="4" t="s">
        <v>33</v>
      </c>
      <c r="U2" s="7" t="s">
        <v>42</v>
      </c>
    </row>
    <row r="3" spans="1:21" ht="38.25" x14ac:dyDescent="0.2">
      <c r="A3" s="4" t="s">
        <v>15</v>
      </c>
      <c r="B3" s="4" t="s">
        <v>52</v>
      </c>
      <c r="C3" s="4" t="s">
        <v>55</v>
      </c>
      <c r="D3" s="4" t="s">
        <v>17</v>
      </c>
      <c r="E3" s="4" t="s">
        <v>24</v>
      </c>
      <c r="F3" s="9" t="s">
        <v>3</v>
      </c>
      <c r="G3" s="4" t="s">
        <v>31</v>
      </c>
      <c r="H3" s="9" t="s">
        <v>2</v>
      </c>
      <c r="I3" s="7" t="s">
        <v>67</v>
      </c>
      <c r="J3" s="7" t="s">
        <v>14</v>
      </c>
      <c r="K3" s="4" t="s">
        <v>58</v>
      </c>
      <c r="L3" s="8">
        <v>1</v>
      </c>
      <c r="M3" s="4">
        <v>10</v>
      </c>
      <c r="N3" s="4">
        <v>20</v>
      </c>
      <c r="O3" s="4" t="s">
        <v>61</v>
      </c>
      <c r="P3" s="4">
        <f t="shared" ref="P3:P4" si="1">15*N3</f>
        <v>300</v>
      </c>
      <c r="Q3" s="8">
        <v>15</v>
      </c>
      <c r="R3" s="4">
        <f t="shared" si="0"/>
        <v>4500</v>
      </c>
      <c r="S3" s="5">
        <f t="shared" ref="S3:S10" si="2">0.15*M3*R3</f>
        <v>6750</v>
      </c>
      <c r="T3" s="4" t="s">
        <v>34</v>
      </c>
      <c r="U3" s="4" t="s">
        <v>43</v>
      </c>
    </row>
    <row r="4" spans="1:21" ht="38.25" x14ac:dyDescent="0.2">
      <c r="A4" s="4" t="s">
        <v>15</v>
      </c>
      <c r="B4" s="4" t="s">
        <v>52</v>
      </c>
      <c r="C4" s="4" t="s">
        <v>55</v>
      </c>
      <c r="D4" s="4" t="s">
        <v>18</v>
      </c>
      <c r="E4" s="4" t="s">
        <v>25</v>
      </c>
      <c r="F4" s="9" t="s">
        <v>3</v>
      </c>
      <c r="G4" s="4" t="s">
        <v>31</v>
      </c>
      <c r="H4" s="9" t="s">
        <v>2</v>
      </c>
      <c r="I4" s="7" t="s">
        <v>67</v>
      </c>
      <c r="J4" s="7" t="s">
        <v>14</v>
      </c>
      <c r="K4" s="4" t="s">
        <v>58</v>
      </c>
      <c r="L4" s="8">
        <v>1</v>
      </c>
      <c r="M4" s="4">
        <v>10</v>
      </c>
      <c r="N4" s="4">
        <v>20</v>
      </c>
      <c r="O4" s="4" t="s">
        <v>61</v>
      </c>
      <c r="P4" s="4">
        <f t="shared" si="1"/>
        <v>300</v>
      </c>
      <c r="Q4" s="8">
        <v>15</v>
      </c>
      <c r="R4" s="4">
        <f t="shared" si="0"/>
        <v>4500</v>
      </c>
      <c r="S4" s="5">
        <f t="shared" si="2"/>
        <v>6750</v>
      </c>
      <c r="T4" s="4" t="s">
        <v>35</v>
      </c>
      <c r="U4" s="4" t="s">
        <v>44</v>
      </c>
    </row>
    <row r="5" spans="1:21" ht="38.25" x14ac:dyDescent="0.2">
      <c r="A5" s="4" t="s">
        <v>15</v>
      </c>
      <c r="B5" s="4" t="s">
        <v>52</v>
      </c>
      <c r="C5" s="4" t="s">
        <v>55</v>
      </c>
      <c r="D5" s="4" t="s">
        <v>19</v>
      </c>
      <c r="E5" s="4" t="s">
        <v>26</v>
      </c>
      <c r="F5" s="9" t="s">
        <v>3</v>
      </c>
      <c r="G5" s="4" t="s">
        <v>31</v>
      </c>
      <c r="H5" s="9" t="s">
        <v>2</v>
      </c>
      <c r="I5" s="7" t="s">
        <v>67</v>
      </c>
      <c r="J5" s="7" t="s">
        <v>14</v>
      </c>
      <c r="K5" s="4" t="s">
        <v>58</v>
      </c>
      <c r="L5" s="8">
        <v>1</v>
      </c>
      <c r="M5" s="4">
        <v>10</v>
      </c>
      <c r="N5" s="4">
        <v>20</v>
      </c>
      <c r="O5" s="4" t="s">
        <v>63</v>
      </c>
      <c r="P5" s="4">
        <f>12*N5</f>
        <v>240</v>
      </c>
      <c r="Q5" s="8">
        <v>15</v>
      </c>
      <c r="R5" s="4">
        <f t="shared" si="0"/>
        <v>3600</v>
      </c>
      <c r="S5" s="5">
        <f t="shared" si="2"/>
        <v>5400</v>
      </c>
      <c r="T5" s="4" t="s">
        <v>36</v>
      </c>
      <c r="U5" s="4" t="s">
        <v>45</v>
      </c>
    </row>
    <row r="6" spans="1:21" ht="38.25" x14ac:dyDescent="0.2">
      <c r="A6" s="4" t="s">
        <v>15</v>
      </c>
      <c r="B6" s="4" t="s">
        <v>52</v>
      </c>
      <c r="C6" s="4" t="s">
        <v>55</v>
      </c>
      <c r="D6" s="4" t="s">
        <v>20</v>
      </c>
      <c r="E6" s="4" t="s">
        <v>27</v>
      </c>
      <c r="F6" s="9" t="s">
        <v>3</v>
      </c>
      <c r="G6" s="4" t="s">
        <v>31</v>
      </c>
      <c r="H6" s="9" t="s">
        <v>2</v>
      </c>
      <c r="I6" s="7" t="s">
        <v>67</v>
      </c>
      <c r="J6" s="7" t="s">
        <v>14</v>
      </c>
      <c r="K6" s="4" t="s">
        <v>58</v>
      </c>
      <c r="L6" s="8">
        <v>1</v>
      </c>
      <c r="M6" s="4">
        <v>10</v>
      </c>
      <c r="N6" s="4">
        <v>20</v>
      </c>
      <c r="O6" s="4" t="s">
        <v>64</v>
      </c>
      <c r="P6" s="4">
        <f>10*N6</f>
        <v>200</v>
      </c>
      <c r="Q6" s="8">
        <v>15</v>
      </c>
      <c r="R6" s="4">
        <f t="shared" si="0"/>
        <v>3000</v>
      </c>
      <c r="S6" s="5">
        <f>0.19*M6*R6</f>
        <v>5700</v>
      </c>
      <c r="T6" s="4" t="s">
        <v>37</v>
      </c>
      <c r="U6" s="4" t="s">
        <v>46</v>
      </c>
    </row>
    <row r="7" spans="1:21" ht="38.25" x14ac:dyDescent="0.2">
      <c r="A7" s="4" t="s">
        <v>15</v>
      </c>
      <c r="B7" s="4" t="s">
        <v>52</v>
      </c>
      <c r="C7" s="4" t="s">
        <v>55</v>
      </c>
      <c r="D7" s="4" t="s">
        <v>18</v>
      </c>
      <c r="E7" s="4" t="s">
        <v>28</v>
      </c>
      <c r="F7" s="9" t="s">
        <v>3</v>
      </c>
      <c r="G7" s="4" t="s">
        <v>31</v>
      </c>
      <c r="H7" s="9" t="s">
        <v>2</v>
      </c>
      <c r="I7" s="7" t="s">
        <v>67</v>
      </c>
      <c r="J7" s="7" t="s">
        <v>14</v>
      </c>
      <c r="K7" s="4" t="s">
        <v>58</v>
      </c>
      <c r="L7" s="8">
        <v>1</v>
      </c>
      <c r="M7" s="4">
        <v>10</v>
      </c>
      <c r="N7" s="4">
        <v>20</v>
      </c>
      <c r="O7" s="4" t="s">
        <v>68</v>
      </c>
      <c r="P7" s="4">
        <f>14*N7</f>
        <v>280</v>
      </c>
      <c r="Q7" s="8">
        <v>15</v>
      </c>
      <c r="R7" s="4">
        <f t="shared" si="0"/>
        <v>4200</v>
      </c>
      <c r="S7" s="5">
        <f>0.15*M7*R7</f>
        <v>6300</v>
      </c>
      <c r="T7" s="4" t="s">
        <v>38</v>
      </c>
      <c r="U7" s="4" t="s">
        <v>47</v>
      </c>
    </row>
    <row r="8" spans="1:21" ht="38.25" x14ac:dyDescent="0.2">
      <c r="A8" s="4" t="s">
        <v>15</v>
      </c>
      <c r="B8" s="4" t="s">
        <v>52</v>
      </c>
      <c r="C8" s="4" t="s">
        <v>55</v>
      </c>
      <c r="D8" s="4" t="s">
        <v>21</v>
      </c>
      <c r="E8" s="4" t="s">
        <v>29</v>
      </c>
      <c r="F8" s="9" t="s">
        <v>3</v>
      </c>
      <c r="G8" s="4" t="s">
        <v>31</v>
      </c>
      <c r="H8" s="9" t="s">
        <v>2</v>
      </c>
      <c r="I8" s="7" t="s">
        <v>67</v>
      </c>
      <c r="J8" s="7" t="s">
        <v>14</v>
      </c>
      <c r="K8" s="4" t="s">
        <v>58</v>
      </c>
      <c r="L8" s="8">
        <v>1</v>
      </c>
      <c r="M8" s="4">
        <v>10</v>
      </c>
      <c r="N8" s="4">
        <v>12</v>
      </c>
      <c r="O8" s="4" t="s">
        <v>69</v>
      </c>
      <c r="P8" s="4">
        <f>13*N8</f>
        <v>156</v>
      </c>
      <c r="Q8" s="8">
        <v>15</v>
      </c>
      <c r="R8" s="4">
        <f t="shared" si="0"/>
        <v>2340</v>
      </c>
      <c r="S8" s="5">
        <f>0.3*M8*R8</f>
        <v>7020</v>
      </c>
      <c r="T8" s="4" t="s">
        <v>39</v>
      </c>
      <c r="U8" s="4" t="s">
        <v>48</v>
      </c>
    </row>
    <row r="9" spans="1:21" ht="38.25" x14ac:dyDescent="0.2">
      <c r="A9" s="4" t="s">
        <v>15</v>
      </c>
      <c r="B9" s="4" t="s">
        <v>52</v>
      </c>
      <c r="C9" s="4" t="s">
        <v>55</v>
      </c>
      <c r="D9" s="4" t="s">
        <v>18</v>
      </c>
      <c r="E9" s="4" t="s">
        <v>30</v>
      </c>
      <c r="F9" s="9" t="s">
        <v>3</v>
      </c>
      <c r="G9" s="4" t="s">
        <v>31</v>
      </c>
      <c r="H9" s="9" t="s">
        <v>2</v>
      </c>
      <c r="I9" s="7" t="s">
        <v>67</v>
      </c>
      <c r="J9" s="7" t="s">
        <v>14</v>
      </c>
      <c r="K9" s="4" t="s">
        <v>58</v>
      </c>
      <c r="L9" s="8">
        <v>1</v>
      </c>
      <c r="M9" s="4">
        <v>10</v>
      </c>
      <c r="N9" s="4">
        <v>20</v>
      </c>
      <c r="O9" s="4" t="s">
        <v>62</v>
      </c>
      <c r="P9" s="4">
        <f>17*N9</f>
        <v>340</v>
      </c>
      <c r="Q9" s="8">
        <v>15</v>
      </c>
      <c r="R9" s="4">
        <f t="shared" si="0"/>
        <v>5100</v>
      </c>
      <c r="S9" s="5">
        <f t="shared" si="2"/>
        <v>7650</v>
      </c>
      <c r="T9" s="4" t="s">
        <v>40</v>
      </c>
      <c r="U9" s="4" t="s">
        <v>50</v>
      </c>
    </row>
    <row r="10" spans="1:21" ht="38.25" x14ac:dyDescent="0.2">
      <c r="A10" s="4" t="s">
        <v>15</v>
      </c>
      <c r="B10" s="4" t="s">
        <v>52</v>
      </c>
      <c r="C10" s="4" t="s">
        <v>55</v>
      </c>
      <c r="D10" s="4" t="s">
        <v>22</v>
      </c>
      <c r="E10" s="4" t="s">
        <v>49</v>
      </c>
      <c r="F10" s="9" t="s">
        <v>3</v>
      </c>
      <c r="G10" s="4" t="s">
        <v>31</v>
      </c>
      <c r="H10" s="9" t="s">
        <v>2</v>
      </c>
      <c r="I10" s="7" t="s">
        <v>32</v>
      </c>
      <c r="J10" s="7" t="s">
        <v>14</v>
      </c>
      <c r="K10" s="4" t="s">
        <v>58</v>
      </c>
      <c r="L10" s="8">
        <v>1</v>
      </c>
      <c r="M10" s="4">
        <v>10</v>
      </c>
      <c r="N10" s="4">
        <v>20</v>
      </c>
      <c r="O10" s="4" t="s">
        <v>65</v>
      </c>
      <c r="P10" s="4">
        <f>24*N10</f>
        <v>480</v>
      </c>
      <c r="Q10" s="8">
        <v>15</v>
      </c>
      <c r="R10" s="4">
        <f t="shared" si="0"/>
        <v>7200</v>
      </c>
      <c r="S10" s="5">
        <f t="shared" si="2"/>
        <v>10800</v>
      </c>
      <c r="T10" s="4" t="s">
        <v>41</v>
      </c>
      <c r="U10" s="4" t="s">
        <v>51</v>
      </c>
    </row>
    <row r="11" spans="1:21" ht="38.25" x14ac:dyDescent="0.2">
      <c r="A11" s="4" t="s">
        <v>15</v>
      </c>
      <c r="B11" s="4" t="s">
        <v>52</v>
      </c>
      <c r="C11" s="4" t="s">
        <v>55</v>
      </c>
      <c r="D11" s="10" t="s">
        <v>71</v>
      </c>
      <c r="E11" s="10" t="s">
        <v>70</v>
      </c>
      <c r="F11" s="11" t="s">
        <v>3</v>
      </c>
      <c r="G11" s="4" t="s">
        <v>31</v>
      </c>
      <c r="H11" s="11" t="s">
        <v>2</v>
      </c>
      <c r="I11" s="10" t="s">
        <v>32</v>
      </c>
      <c r="J11" s="7" t="s">
        <v>14</v>
      </c>
      <c r="K11" s="4" t="s">
        <v>58</v>
      </c>
      <c r="L11" s="8">
        <v>1</v>
      </c>
      <c r="M11" s="4">
        <v>10</v>
      </c>
      <c r="N11" s="4">
        <v>12</v>
      </c>
      <c r="O11" s="4" t="s">
        <v>69</v>
      </c>
      <c r="P11" s="4">
        <f>13*N11</f>
        <v>156</v>
      </c>
      <c r="Q11" s="8">
        <v>15</v>
      </c>
      <c r="R11" s="4">
        <f t="shared" ref="R11:R14" si="3">Q11*P11</f>
        <v>2340</v>
      </c>
      <c r="S11" s="5">
        <f>0.3*M11*R11</f>
        <v>7020</v>
      </c>
      <c r="T11" s="4" t="s">
        <v>78</v>
      </c>
      <c r="U11" s="10" t="s">
        <v>82</v>
      </c>
    </row>
    <row r="12" spans="1:21" ht="38.25" x14ac:dyDescent="0.2">
      <c r="A12" s="4" t="s">
        <v>15</v>
      </c>
      <c r="B12" s="4" t="s">
        <v>52</v>
      </c>
      <c r="C12" s="4" t="s">
        <v>55</v>
      </c>
      <c r="D12" s="10" t="s">
        <v>73</v>
      </c>
      <c r="E12" s="10" t="s">
        <v>72</v>
      </c>
      <c r="F12" s="11" t="s">
        <v>3</v>
      </c>
      <c r="G12" s="4" t="s">
        <v>31</v>
      </c>
      <c r="H12" s="11" t="s">
        <v>2</v>
      </c>
      <c r="I12" s="10" t="s">
        <v>32</v>
      </c>
      <c r="J12" s="7" t="s">
        <v>14</v>
      </c>
      <c r="K12" s="4" t="s">
        <v>58</v>
      </c>
      <c r="L12" s="8">
        <v>1</v>
      </c>
      <c r="M12" s="4">
        <v>10</v>
      </c>
      <c r="N12" s="4">
        <v>12</v>
      </c>
      <c r="O12" s="4" t="s">
        <v>69</v>
      </c>
      <c r="P12" s="4">
        <f t="shared" ref="P12:P14" si="4">13*N12</f>
        <v>156</v>
      </c>
      <c r="Q12" s="8">
        <v>15</v>
      </c>
      <c r="R12" s="4">
        <f t="shared" si="3"/>
        <v>2340</v>
      </c>
      <c r="S12" s="5">
        <f>0.3*M12*R12</f>
        <v>7020</v>
      </c>
      <c r="T12" s="4" t="s">
        <v>79</v>
      </c>
      <c r="U12" s="10" t="s">
        <v>83</v>
      </c>
    </row>
    <row r="13" spans="1:21" ht="38.25" x14ac:dyDescent="0.2">
      <c r="A13" s="4" t="s">
        <v>15</v>
      </c>
      <c r="B13" s="4" t="s">
        <v>52</v>
      </c>
      <c r="C13" s="4" t="s">
        <v>55</v>
      </c>
      <c r="D13" s="10" t="s">
        <v>75</v>
      </c>
      <c r="E13" s="10" t="s">
        <v>74</v>
      </c>
      <c r="F13" s="11" t="s">
        <v>3</v>
      </c>
      <c r="G13" s="4" t="s">
        <v>31</v>
      </c>
      <c r="H13" s="11" t="s">
        <v>2</v>
      </c>
      <c r="I13" s="10" t="s">
        <v>32</v>
      </c>
      <c r="J13" s="7" t="s">
        <v>14</v>
      </c>
      <c r="K13" s="4" t="s">
        <v>58</v>
      </c>
      <c r="L13" s="8">
        <v>1</v>
      </c>
      <c r="M13" s="4">
        <v>10</v>
      </c>
      <c r="N13" s="4">
        <v>12</v>
      </c>
      <c r="O13" s="4" t="s">
        <v>69</v>
      </c>
      <c r="P13" s="4">
        <f t="shared" si="4"/>
        <v>156</v>
      </c>
      <c r="Q13" s="8">
        <v>15</v>
      </c>
      <c r="R13" s="4">
        <f t="shared" si="3"/>
        <v>2340</v>
      </c>
      <c r="S13" s="5">
        <f>0.3*M13*R13</f>
        <v>7020</v>
      </c>
      <c r="T13" s="4" t="s">
        <v>80</v>
      </c>
      <c r="U13" s="10" t="s">
        <v>84</v>
      </c>
    </row>
    <row r="14" spans="1:21" ht="38.25" x14ac:dyDescent="0.2">
      <c r="A14" s="4" t="s">
        <v>15</v>
      </c>
      <c r="B14" s="4" t="s">
        <v>52</v>
      </c>
      <c r="C14" s="4" t="s">
        <v>55</v>
      </c>
      <c r="D14" s="10" t="s">
        <v>77</v>
      </c>
      <c r="E14" s="10" t="s">
        <v>76</v>
      </c>
      <c r="F14" s="11" t="s">
        <v>3</v>
      </c>
      <c r="G14" s="4" t="s">
        <v>31</v>
      </c>
      <c r="H14" s="11" t="s">
        <v>2</v>
      </c>
      <c r="I14" s="10" t="s">
        <v>32</v>
      </c>
      <c r="J14" s="7" t="s">
        <v>14</v>
      </c>
      <c r="K14" s="4" t="s">
        <v>58</v>
      </c>
      <c r="L14" s="8">
        <v>1</v>
      </c>
      <c r="M14" s="4">
        <v>10</v>
      </c>
      <c r="N14" s="4">
        <v>12</v>
      </c>
      <c r="O14" s="4" t="s">
        <v>69</v>
      </c>
      <c r="P14" s="4">
        <f t="shared" si="4"/>
        <v>156</v>
      </c>
      <c r="Q14" s="8">
        <v>15</v>
      </c>
      <c r="R14" s="4">
        <f t="shared" si="3"/>
        <v>2340</v>
      </c>
      <c r="S14" s="5">
        <f>0.3*M14*R14</f>
        <v>7020</v>
      </c>
      <c r="T14" s="4" t="s">
        <v>81</v>
      </c>
      <c r="U14" s="10" t="s">
        <v>85</v>
      </c>
    </row>
  </sheetData>
  <autoFilter ref="A1:U14"/>
  <phoneticPr fontId="5" type="noConversion"/>
  <hyperlinks>
    <hyperlink ref="H2" r:id="rId1" display="Ссылка"/>
    <hyperlink ref="H3" r:id="rId2" display="Ссылка"/>
    <hyperlink ref="H4" r:id="rId3" display="Ссылка"/>
    <hyperlink ref="H5" r:id="rId4" display="Ссылка"/>
    <hyperlink ref="H6" r:id="rId5" display="Ссылка"/>
    <hyperlink ref="H7" r:id="rId6" display="Ссылка"/>
    <hyperlink ref="H8" r:id="rId7" display="Ссылка"/>
    <hyperlink ref="H9" r:id="rId8" display="Ссылка"/>
    <hyperlink ref="H10" r:id="rId9" display="Ссылка"/>
    <hyperlink ref="F2" r:id="rId10" display="Ссылка"/>
    <hyperlink ref="F3" r:id="rId11" display="Ссылка"/>
    <hyperlink ref="F4" r:id="rId12" display="Ссылка"/>
    <hyperlink ref="F5" r:id="rId13" display="Ссылка"/>
    <hyperlink ref="F6" r:id="rId14" display="Ссылка"/>
    <hyperlink ref="F7" r:id="rId15" display="Ссылка"/>
    <hyperlink ref="F8" r:id="rId16" display="Ссылка"/>
    <hyperlink ref="F9" r:id="rId17" display="Ссылка"/>
    <hyperlink ref="F10" r:id="rId18" display="Ссылка"/>
    <hyperlink ref="F11" r:id="rId19" display="Ссылка"/>
    <hyperlink ref="F12" r:id="rId20"/>
    <hyperlink ref="F13" r:id="rId21"/>
    <hyperlink ref="F14" r:id="rId22"/>
    <hyperlink ref="H11" r:id="rId23"/>
    <hyperlink ref="H12" r:id="rId24"/>
    <hyperlink ref="H13" r:id="rId25"/>
    <hyperlink ref="H14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пилоны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2026-02-24T14:03:44Z</dcterms:modified>
</cp:coreProperties>
</file>